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miabv-my.sharepoint.com/personal/chris_carolus_numia_be/Documents/GedeeldeMap/financieel/"/>
    </mc:Choice>
  </mc:AlternateContent>
  <xr:revisionPtr revIDLastSave="0" documentId="8_{25303964-DF10-4139-BFF6-4FB88E0D8F16}" xr6:coauthVersionLast="47" xr6:coauthVersionMax="47" xr10:uidLastSave="{00000000-0000-0000-0000-000000000000}"/>
  <bookViews>
    <workbookView xWindow="-108" yWindow="-108" windowWidth="23256" windowHeight="12576" xr2:uid="{48AFE480-6021-4781-B06D-26FA9B25E2A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4" i="1"/>
  <c r="B21" i="1"/>
  <c r="B6" i="1"/>
  <c r="B22" i="1" l="1"/>
  <c r="B24" i="1" s="1"/>
  <c r="B8" i="1" l="1"/>
  <c r="B15" i="1" l="1"/>
  <c r="B16" i="1" s="1"/>
  <c r="B7" i="1"/>
</calcChain>
</file>

<file path=xl/sharedStrings.xml><?xml version="1.0" encoding="utf-8"?>
<sst xmlns="http://schemas.openxmlformats.org/spreadsheetml/2006/main" count="29" uniqueCount="25">
  <si>
    <t>uurloon assistent</t>
  </si>
  <si>
    <t>servicekost</t>
  </si>
  <si>
    <t>aantal uren</t>
  </si>
  <si>
    <t>factuur opdrachtgever</t>
  </si>
  <si>
    <t>bedrag berekening fiscale limiet assistent</t>
  </si>
  <si>
    <t>beschikbaar budget budgethouder</t>
  </si>
  <si>
    <t>Cijfers in gele cellen zijn aanpasbaar . De cijfers in de witte cellen passen automatisch aan</t>
  </si>
  <si>
    <t>netto-uitbetaling assistent na bedrijfsvoorheffing</t>
  </si>
  <si>
    <t>maximaal aantal te presteren uren door assistent in het lopende jaar</t>
  </si>
  <si>
    <t>bedrag voor berekening fiscale limiet assistent</t>
  </si>
  <si>
    <t>netto uitbetaling aan assistent  na bedrijfsvoorheffing</t>
  </si>
  <si>
    <t>uurvergoeding  assistent</t>
  </si>
  <si>
    <t>Servicekost</t>
  </si>
  <si>
    <t>vergoeding die men afspreekt, en die op de overeenkomst wordt ingevuld</t>
  </si>
  <si>
    <t>onze werkingskost als percentage op het uurtarief</t>
  </si>
  <si>
    <t>aantal door de assistent gepresteerde en te vergoeden uren</t>
  </si>
  <si>
    <t>totale kost, factuurbedrag - te registreren bij het VAPH</t>
  </si>
  <si>
    <t>mag in 2025 niet meer dan 7.700€ zijn per assistent</t>
  </si>
  <si>
    <t>netto-vergoeding aan assistent. Hierop word je verder niet belast in de personenbelasting</t>
  </si>
  <si>
    <t>Kost budgethouder per uur</t>
  </si>
  <si>
    <t>Netto-uitbetaling assistent per uur</t>
  </si>
  <si>
    <t xml:space="preserve">Maximum uren te presteren uren per jaar </t>
  </si>
  <si>
    <t>Netto te verdienen door assistent per jaar</t>
  </si>
  <si>
    <t xml:space="preserve">berekening aantal vergoedbare uren, rekening houdend met het afgesproken 'uurloon assistent', en met het 'beschikbaar budget' (maximaal 7.700€ in 2025) </t>
  </si>
  <si>
    <t>netto-vergoeding aan assistent, na inhouding bedrijfsvoorheffing. Hierop word je verder niet belast in de personenbelasting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</si>
</sst>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_-&quot;€&quot;\ * #,##0.00_-;\-&quot;€&quot;\ * #,##0.00_-;_-&quot;€&quot;\ * &quot;-&quot;??_-;_-@_-"/>
    <numFmt numFmtId="165" formatCode="&quot;€&quot;\ #,##0.00"/>
    <numFmt numFmtId="166" formatCode="_ [$€-813]\ * #,##0.00_ ;_ [$€-813]\ * \-#,##0.00_ ;_ [$€-813]\ * &quot;-&quot;??_ ;_ @_ "/>
    <numFmt numFmtId="167" formatCode="_ [$€-413]\ * #,##0.00_ ;_ [$€-413]\ * \-#,##0.00_ ;_ [$€-413]\ * &quot;-&quot;??_ ;_ @_ "/>
    <numFmt numFmtId="168" formatCode="#,##0.00_ ;\-#,##0.00\ "/>
    <numFmt numFmtId="169" formatCode="_-&quot;€&quot;\ * #,##0.00_-;\-&quot;€&quot;\ * #,##0.00_-;_-&quot;€&quot;\ * &quot;-&quot;??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A8D08D"/>
      </patternFill>
    </fill>
    <fill>
      <patternFill patternType="solid">
        <fgColor theme="5" tint="0.59999389629810485"/>
        <bgColor rgb="FFA8D08D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0" fillId="0" borderId="0" xfId="1" applyFont="1"/>
    <xf numFmtId="164" fontId="0" fillId="0" borderId="7" xfId="0" applyNumberFormat="1" applyBorder="1"/>
    <xf numFmtId="165" fontId="0" fillId="2" borderId="6" xfId="0" applyNumberFormat="1" applyFill="1" applyBorder="1"/>
    <xf numFmtId="0" fontId="0" fillId="2" borderId="8" xfId="0" applyFill="1" applyBorder="1"/>
    <xf numFmtId="2" fontId="0" fillId="0" borderId="7" xfId="0" applyNumberFormat="1" applyBorder="1"/>
    <xf numFmtId="164" fontId="0" fillId="0" borderId="10" xfId="0" applyNumberFormat="1" applyBorder="1"/>
    <xf numFmtId="164" fontId="0" fillId="2" borderId="6" xfId="0" applyNumberForma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0" xfId="0" applyNumberFormat="1"/>
    <xf numFmtId="165" fontId="0" fillId="0" borderId="0" xfId="0" applyNumberFormat="1"/>
    <xf numFmtId="2" fontId="0" fillId="0" borderId="0" xfId="0" applyNumberFormat="1"/>
    <xf numFmtId="44" fontId="0" fillId="0" borderId="0" xfId="0" applyNumberFormat="1"/>
    <xf numFmtId="167" fontId="0" fillId="2" borderId="7" xfId="0" applyNumberFormat="1" applyFill="1" applyBorder="1"/>
    <xf numFmtId="0" fontId="2" fillId="3" borderId="0" xfId="0" applyFont="1" applyFill="1"/>
    <xf numFmtId="9" fontId="0" fillId="4" borderId="7" xfId="1" applyFont="1" applyFill="1" applyBorder="1"/>
    <xf numFmtId="9" fontId="0" fillId="4" borderId="8" xfId="1" applyFont="1" applyFill="1" applyBorder="1"/>
    <xf numFmtId="0" fontId="3" fillId="0" borderId="11" xfId="0" applyFont="1" applyBorder="1"/>
    <xf numFmtId="0" fontId="3" fillId="0" borderId="0" xfId="0" applyFont="1"/>
    <xf numFmtId="0" fontId="3" fillId="0" borderId="13" xfId="0" applyFont="1" applyBorder="1"/>
    <xf numFmtId="169" fontId="3" fillId="0" borderId="12" xfId="0" applyNumberFormat="1" applyFont="1" applyBorder="1"/>
    <xf numFmtId="169" fontId="4" fillId="0" borderId="0" xfId="0" applyNumberFormat="1" applyFont="1"/>
    <xf numFmtId="169" fontId="3" fillId="0" borderId="14" xfId="0" applyNumberFormat="1" applyFont="1" applyBorder="1"/>
    <xf numFmtId="169" fontId="3" fillId="0" borderId="16" xfId="0" applyNumberFormat="1" applyFont="1" applyBorder="1"/>
    <xf numFmtId="168" fontId="3" fillId="5" borderId="12" xfId="0" applyNumberFormat="1" applyFont="1" applyFill="1" applyBorder="1"/>
    <xf numFmtId="9" fontId="3" fillId="6" borderId="14" xfId="0" applyNumberFormat="1" applyFont="1" applyFill="1" applyBorder="1"/>
    <xf numFmtId="0" fontId="5" fillId="0" borderId="15" xfId="0" applyFont="1" applyBorder="1"/>
    <xf numFmtId="0" fontId="5" fillId="0" borderId="13" xfId="0" applyFont="1" applyBorder="1"/>
    <xf numFmtId="0" fontId="0" fillId="0" borderId="0" xfId="0" applyFont="1"/>
    <xf numFmtId="166" fontId="0" fillId="0" borderId="0" xfId="0" applyNumberFormat="1" applyFont="1"/>
    <xf numFmtId="164" fontId="0" fillId="0" borderId="0" xfId="0" applyNumberFormat="1" applyFont="1"/>
    <xf numFmtId="2" fontId="0" fillId="0" borderId="0" xfId="0" applyNumberFormat="1" applyFont="1"/>
    <xf numFmtId="169" fontId="0" fillId="0" borderId="0" xfId="0" applyNumberFormat="1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7A6A-D2BA-4660-B0B9-1972CBDF0A5A}">
  <dimension ref="A1:Z24"/>
  <sheetViews>
    <sheetView tabSelected="1" workbookViewId="0">
      <selection activeCell="F11" sqref="F11"/>
    </sheetView>
  </sheetViews>
  <sheetFormatPr defaultRowHeight="14.4" x14ac:dyDescent="0.3"/>
  <cols>
    <col min="1" max="1" width="58.44140625" customWidth="1"/>
    <col min="2" max="2" width="16.109375" bestFit="1" customWidth="1"/>
    <col min="3" max="3" width="17.6640625" customWidth="1"/>
    <col min="4" max="4" width="12" bestFit="1" customWidth="1"/>
  </cols>
  <sheetData>
    <row r="1" spans="1:11" x14ac:dyDescent="0.3">
      <c r="A1" s="21" t="s">
        <v>6</v>
      </c>
    </row>
    <row r="2" spans="1:11" ht="15" thickBot="1" x14ac:dyDescent="0.35">
      <c r="E2" s="6"/>
    </row>
    <row r="3" spans="1:11" x14ac:dyDescent="0.3">
      <c r="A3" s="1" t="s">
        <v>0</v>
      </c>
      <c r="B3" s="8">
        <v>20</v>
      </c>
      <c r="D3" s="35" t="s">
        <v>13</v>
      </c>
      <c r="E3" s="35"/>
      <c r="F3" s="35"/>
      <c r="G3" s="35"/>
      <c r="H3" s="35"/>
      <c r="I3" s="35"/>
      <c r="J3" s="35"/>
      <c r="K3" s="35"/>
    </row>
    <row r="4" spans="1:11" x14ac:dyDescent="0.3">
      <c r="A4" s="4" t="s">
        <v>1</v>
      </c>
      <c r="B4" s="22">
        <v>0.12</v>
      </c>
      <c r="C4" s="17"/>
      <c r="D4" s="35" t="s">
        <v>14</v>
      </c>
      <c r="E4" s="35"/>
      <c r="F4" s="35"/>
      <c r="G4" s="35"/>
      <c r="H4" s="35"/>
      <c r="I4" s="35"/>
      <c r="J4" s="35"/>
      <c r="K4" s="35"/>
    </row>
    <row r="5" spans="1:11" x14ac:dyDescent="0.3">
      <c r="A5" s="2" t="s">
        <v>2</v>
      </c>
      <c r="B5" s="9">
        <v>3</v>
      </c>
      <c r="C5" s="17"/>
      <c r="D5" s="35" t="s">
        <v>15</v>
      </c>
      <c r="E5" s="35"/>
      <c r="F5" s="35"/>
      <c r="G5" s="35"/>
      <c r="H5" s="35"/>
      <c r="I5" s="35"/>
      <c r="J5" s="35"/>
      <c r="K5" s="35"/>
    </row>
    <row r="6" spans="1:11" x14ac:dyDescent="0.3">
      <c r="A6" s="4" t="s">
        <v>3</v>
      </c>
      <c r="B6" s="13">
        <f>(B3*B5)+(B3*B4*B5)+(0.21*B3*B4*B5)</f>
        <v>68.712000000000003</v>
      </c>
      <c r="C6" s="16"/>
      <c r="D6" s="35" t="s">
        <v>16</v>
      </c>
      <c r="E6" s="35"/>
      <c r="F6" s="35"/>
      <c r="G6" s="35"/>
      <c r="H6" s="35"/>
      <c r="I6" s="35"/>
      <c r="J6" s="35"/>
      <c r="K6" s="35"/>
    </row>
    <row r="7" spans="1:11" x14ac:dyDescent="0.3">
      <c r="A7" s="2" t="s">
        <v>9</v>
      </c>
      <c r="B7" s="14">
        <f>B6</f>
        <v>68.712000000000003</v>
      </c>
      <c r="C7" s="17"/>
      <c r="D7" s="35" t="s">
        <v>17</v>
      </c>
      <c r="E7" s="35"/>
      <c r="F7" s="35"/>
      <c r="G7" s="35"/>
      <c r="H7" s="35"/>
      <c r="I7" s="35"/>
      <c r="J7" s="35"/>
      <c r="K7" s="35"/>
    </row>
    <row r="8" spans="1:11" ht="15" thickBot="1" x14ac:dyDescent="0.35">
      <c r="A8" s="5" t="s">
        <v>10</v>
      </c>
      <c r="B8" s="15">
        <f>B3*B5-(B6*0.107)</f>
        <v>52.647815999999999</v>
      </c>
      <c r="C8" s="16"/>
      <c r="D8" s="36" t="s">
        <v>18</v>
      </c>
      <c r="E8" s="35"/>
      <c r="F8" s="35"/>
      <c r="G8" s="35"/>
      <c r="H8" s="35"/>
      <c r="I8" s="35"/>
      <c r="J8" s="35"/>
      <c r="K8" s="35"/>
    </row>
    <row r="9" spans="1:11" x14ac:dyDescent="0.3">
      <c r="D9" s="37"/>
      <c r="E9" s="35"/>
      <c r="F9" s="35"/>
      <c r="G9" s="35"/>
      <c r="H9" s="35"/>
      <c r="I9" s="35"/>
      <c r="J9" s="35"/>
      <c r="K9" s="35"/>
    </row>
    <row r="10" spans="1:11" ht="15" thickBot="1" x14ac:dyDescent="0.35">
      <c r="C10" s="19"/>
      <c r="D10" s="35"/>
      <c r="E10" s="35"/>
      <c r="F10" s="35"/>
      <c r="G10" s="35"/>
      <c r="H10" s="35"/>
      <c r="I10" s="35"/>
      <c r="J10" s="35"/>
      <c r="K10" s="35"/>
    </row>
    <row r="11" spans="1:11" x14ac:dyDescent="0.3">
      <c r="A11" s="1" t="s">
        <v>5</v>
      </c>
      <c r="B11" s="12">
        <v>7700</v>
      </c>
      <c r="C11" s="19"/>
      <c r="D11" s="35"/>
      <c r="E11" s="38"/>
      <c r="F11" s="35"/>
      <c r="G11" s="35"/>
      <c r="H11" s="35"/>
      <c r="I11" s="35"/>
      <c r="J11" s="35"/>
      <c r="K11" s="35"/>
    </row>
    <row r="12" spans="1:11" x14ac:dyDescent="0.3">
      <c r="A12" s="4" t="s">
        <v>0</v>
      </c>
      <c r="B12" s="20">
        <v>20</v>
      </c>
      <c r="D12" s="35"/>
      <c r="E12" s="35"/>
      <c r="F12" s="35"/>
      <c r="G12" s="35"/>
      <c r="H12" s="35"/>
      <c r="I12" s="35"/>
      <c r="J12" s="35"/>
      <c r="K12" s="35"/>
    </row>
    <row r="13" spans="1:11" x14ac:dyDescent="0.3">
      <c r="A13" s="2" t="s">
        <v>1</v>
      </c>
      <c r="B13" s="23">
        <v>0.12</v>
      </c>
      <c r="C13" s="18"/>
      <c r="D13" s="35"/>
      <c r="E13" s="38"/>
      <c r="F13" s="35"/>
      <c r="G13" s="35"/>
      <c r="H13" s="35"/>
      <c r="I13" s="35"/>
      <c r="J13" s="35"/>
      <c r="K13" s="35"/>
    </row>
    <row r="14" spans="1:11" x14ac:dyDescent="0.3">
      <c r="A14" s="4" t="s">
        <v>8</v>
      </c>
      <c r="B14" s="10">
        <f>((B11/(B12*(1+B13+B13*0.21))))</f>
        <v>336.18581907090464</v>
      </c>
      <c r="D14" s="35" t="s">
        <v>23</v>
      </c>
      <c r="E14" s="35"/>
      <c r="F14" s="35"/>
      <c r="G14" s="35"/>
      <c r="H14" s="35"/>
      <c r="I14" s="35"/>
      <c r="J14" s="35"/>
      <c r="K14" s="35"/>
    </row>
    <row r="15" spans="1:11" x14ac:dyDescent="0.3">
      <c r="A15" s="4" t="s">
        <v>4</v>
      </c>
      <c r="B15" s="7">
        <f>B12*B14+(B12*B13*B14)+(B12*B13*B14*0.21)</f>
        <v>7700</v>
      </c>
      <c r="D15" s="35"/>
      <c r="E15" s="35"/>
      <c r="F15" s="35"/>
      <c r="G15" s="35"/>
      <c r="H15" s="35"/>
      <c r="I15" s="35"/>
      <c r="J15" s="35"/>
      <c r="K15" s="35"/>
    </row>
    <row r="16" spans="1:11" ht="15" thickBot="1" x14ac:dyDescent="0.35">
      <c r="A16" s="3" t="s">
        <v>7</v>
      </c>
      <c r="B16" s="11">
        <f>B14*B12-B15*0.107</f>
        <v>5899.8163814180934</v>
      </c>
      <c r="C16" s="19"/>
      <c r="D16" s="35"/>
      <c r="E16" s="35"/>
      <c r="F16" s="35"/>
      <c r="G16" s="35"/>
      <c r="H16" s="35"/>
      <c r="I16" s="35"/>
      <c r="J16" s="35"/>
      <c r="K16" s="35"/>
    </row>
    <row r="17" spans="1:26" x14ac:dyDescent="0.3">
      <c r="D17" s="35"/>
      <c r="E17" s="35"/>
      <c r="F17" s="35"/>
      <c r="G17" s="35"/>
      <c r="H17" s="35"/>
      <c r="I17" s="35"/>
      <c r="J17" s="35"/>
      <c r="K17" s="35"/>
    </row>
    <row r="18" spans="1:26" ht="15" thickBot="1" x14ac:dyDescent="0.35">
      <c r="D18" s="38"/>
      <c r="E18" s="35"/>
      <c r="F18" s="35"/>
      <c r="G18" s="35"/>
      <c r="H18" s="35"/>
      <c r="I18" s="35"/>
      <c r="J18" s="35"/>
      <c r="K18" s="35"/>
    </row>
    <row r="19" spans="1:26" ht="14.25" customHeight="1" x14ac:dyDescent="0.3">
      <c r="A19" s="24" t="s">
        <v>11</v>
      </c>
      <c r="B19" s="31">
        <v>23</v>
      </c>
      <c r="D19" s="35" t="s">
        <v>13</v>
      </c>
      <c r="E19" s="35"/>
      <c r="F19" s="35"/>
      <c r="G19" s="35"/>
      <c r="H19" s="35"/>
      <c r="I19" s="35"/>
      <c r="J19" s="35"/>
      <c r="K19" s="3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 customHeight="1" thickBot="1" x14ac:dyDescent="0.35">
      <c r="A20" s="26" t="s">
        <v>12</v>
      </c>
      <c r="B20" s="32">
        <v>0.12</v>
      </c>
      <c r="D20" s="35"/>
      <c r="E20" s="35"/>
      <c r="F20" s="35"/>
      <c r="G20" s="35"/>
      <c r="H20" s="35"/>
      <c r="I20" s="35"/>
      <c r="J20" s="35"/>
      <c r="K20" s="3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customHeight="1" x14ac:dyDescent="0.3">
      <c r="A21" s="33" t="s">
        <v>19</v>
      </c>
      <c r="B21" s="27">
        <f>B19+(B19*B20)+(B19*B20)*0.21</f>
        <v>26.339599999999997</v>
      </c>
      <c r="C21" s="28"/>
      <c r="D21" s="35" t="s">
        <v>16</v>
      </c>
      <c r="E21" s="39"/>
      <c r="F21" s="35"/>
      <c r="G21" s="35"/>
      <c r="H21" s="35"/>
      <c r="I21" s="35"/>
      <c r="J21" s="35"/>
      <c r="K21" s="3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customHeight="1" x14ac:dyDescent="0.3">
      <c r="A22" s="33" t="s">
        <v>20</v>
      </c>
      <c r="B22" s="29">
        <f>B19-(B21*0.107)</f>
        <v>20.181662800000002</v>
      </c>
      <c r="D22" s="36" t="s">
        <v>24</v>
      </c>
      <c r="E22" s="39"/>
      <c r="F22" s="35"/>
      <c r="G22" s="35"/>
      <c r="H22" s="35"/>
      <c r="I22" s="35"/>
      <c r="J22" s="35"/>
      <c r="K22" s="3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.25" customHeight="1" x14ac:dyDescent="0.3">
      <c r="A23" s="33" t="s">
        <v>21</v>
      </c>
      <c r="B23" s="29">
        <f>7700/B21</f>
        <v>292.33549484426493</v>
      </c>
      <c r="D23" s="35"/>
      <c r="E23" s="35"/>
      <c r="F23" s="35"/>
      <c r="G23" s="35"/>
      <c r="H23" s="35"/>
      <c r="I23" s="35"/>
      <c r="J23" s="35"/>
      <c r="K23" s="3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.25" customHeight="1" thickBot="1" x14ac:dyDescent="0.35">
      <c r="A24" s="34" t="s">
        <v>22</v>
      </c>
      <c r="B24" s="30">
        <f>B23*B22</f>
        <v>5899.8163814180934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Alexandra van Numia</cp:lastModifiedBy>
  <dcterms:created xsi:type="dcterms:W3CDTF">2022-12-06T14:01:17Z</dcterms:created>
  <dcterms:modified xsi:type="dcterms:W3CDTF">2025-10-08T11:50:03Z</dcterms:modified>
</cp:coreProperties>
</file>